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6060"/>
  </bookViews>
  <sheets>
    <sheet name="Feuil1" sheetId="1" r:id="rId1"/>
    <sheet name="Feuil2" sheetId="2" r:id="rId2"/>
    <sheet name="Feuil3" sheetId="3" r:id="rId3"/>
  </sheets>
  <definedNames>
    <definedName name="Z_A9A76FA4_031D_4268_9151_98AB199E3F49_.wvu.PrintArea" localSheetId="0" hidden="1">Feuil1!$A$1:$H$67</definedName>
    <definedName name="_xlnm.Print_Area" localSheetId="0">Feuil1!$A$1:$I$67</definedName>
  </definedNames>
  <calcPr calcId="140001" concurrentCalc="0"/>
  <customWorkbookViews>
    <customWorkbookView name="test" guid="{A9A76FA4-031D-4268-9151-98AB199E3F49}" maximized="1" windowWidth="1916" windowHeight="1036" activeSheetId="1" showFormulaBar="0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F8" i="1"/>
  <c r="E9" i="1"/>
  <c r="E12" i="1"/>
  <c r="F12" i="1"/>
  <c r="E13" i="1"/>
  <c r="G17" i="1"/>
  <c r="G8" i="1"/>
  <c r="G9" i="1"/>
  <c r="E16" i="1"/>
  <c r="E17" i="1"/>
</calcChain>
</file>

<file path=xl/sharedStrings.xml><?xml version="1.0" encoding="utf-8"?>
<sst xmlns="http://schemas.openxmlformats.org/spreadsheetml/2006/main" count="34" uniqueCount="32">
  <si>
    <t>Retraite</t>
  </si>
  <si>
    <t>Prévoyance</t>
  </si>
  <si>
    <t>Chômage</t>
  </si>
  <si>
    <t>Tranche Sup. PASS</t>
  </si>
  <si>
    <t>Tranche Inf. PASS</t>
  </si>
  <si>
    <t>Total</t>
  </si>
  <si>
    <t>Non applicable</t>
  </si>
  <si>
    <t>CALCUL DU DISPONIBLE FISCAL MADELIN</t>
  </si>
  <si>
    <t>Les déductions sur les abondements ne se font que sur le PERCO et PERCOI, pas sur les PEE/PEI et pas sur les versements individuels.</t>
  </si>
  <si>
    <t>Déduire les sommes versées sur les Plan Epargne Retraite Entreprise</t>
  </si>
  <si>
    <t>Déduire les Abondements PERCO / PERCOI sur le disponible fiscal MADELIN</t>
  </si>
  <si>
    <t>Rachat sur le disponible PERP non utilisé jusqu'à 3 ans</t>
  </si>
  <si>
    <t>professionnels imposables limités à 8 fois le Plafonds Annuel de la Sécurité Sociale.</t>
  </si>
  <si>
    <t>Le conjoint, même inactif, peut souscrire un PERP et contribuer à réduire les impôts du foyer fiscale en déduisant au maximum 10% du PASS.</t>
  </si>
  <si>
    <t>En sortie, les rentes sont imposables.</t>
  </si>
  <si>
    <t>Imposition des rentes viagères à titre onéreux</t>
  </si>
  <si>
    <t>Âge du crédirentier --- Fraction de rente imposable</t>
  </si>
  <si>
    <t>Jusqu'à 49 ans inclus --- 70%</t>
  </si>
  <si>
    <t>De 50 à 59 ans inclus --- 50%</t>
  </si>
  <si>
    <t>De 60 à 69 ans inclus --- 40%</t>
  </si>
  <si>
    <t>A partir de 70 ans --- 30%</t>
  </si>
  <si>
    <t>DISPONIBLE PERP</t>
  </si>
  <si>
    <t>Investi PERCO / PEI /PERP</t>
  </si>
  <si>
    <t>Disponible Total</t>
  </si>
  <si>
    <t>Les versements au contrat PERP entrent dans une enveloppe globale de déduction de cotisation dont le plafond est fixé à 10% des revenus.</t>
  </si>
  <si>
    <t>Madelin ET / OU</t>
  </si>
  <si>
    <t>ATTENTION les cotisations MADELIN sont soumises aux charges sociales, les agriculteurs ont une réduction (loi du 18.11.97) des charges sociales</t>
  </si>
  <si>
    <t>PASS 2014</t>
  </si>
  <si>
    <t>Le grahique représente les plfaonds déductible de votre revenus</t>
  </si>
  <si>
    <t>La partie haute représente (lorsqu'elle apparaît) la défférence</t>
  </si>
  <si>
    <t>supplémentaire déductible compte tenu que vos déclarations dépasse le PASS</t>
  </si>
  <si>
    <t>BIC /  BNC 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</si>
</sst>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A0C"/>
      <name val="Cambria"/>
      <family val="1"/>
      <scheme val="major"/>
    </font>
    <font>
      <sz val="12"/>
      <color rgb="FF231A0C"/>
      <name val="Cambria"/>
      <family val="1"/>
      <scheme val="major"/>
    </font>
    <font>
      <b/>
      <sz val="14"/>
      <color rgb="FF231A0C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231A0C"/>
      <name val="Cambria"/>
      <family val="1"/>
      <scheme val="major"/>
    </font>
    <font>
      <b/>
      <sz val="14"/>
      <color indexed="9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8"/>
      <name val="Arial"/>
      <family val="2"/>
    </font>
    <font>
      <b/>
      <sz val="20"/>
      <color rgb="FF990033"/>
      <name val="Cambria"/>
      <family val="1"/>
      <scheme val="major"/>
    </font>
    <font>
      <b/>
      <sz val="14"/>
      <color rgb="FF990033"/>
      <name val="Cambria"/>
      <family val="1"/>
      <scheme val="major"/>
    </font>
    <font>
      <b/>
      <sz val="12"/>
      <color rgb="FF990033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5"/>
      <color rgb="FF231A0C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361C00"/>
      </right>
      <top style="medium">
        <color rgb="FF361C00"/>
      </top>
      <bottom/>
      <diagonal/>
    </border>
    <border>
      <left/>
      <right style="medium">
        <color rgb="FF361C00"/>
      </right>
      <top/>
      <bottom/>
      <diagonal/>
    </border>
    <border>
      <left style="medium">
        <color rgb="FF361C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361C00"/>
      </left>
      <right/>
      <top style="medium">
        <color rgb="FF361C00"/>
      </top>
      <bottom/>
      <diagonal/>
    </border>
    <border>
      <left style="medium">
        <color rgb="FF361C00"/>
      </left>
      <right/>
      <top/>
      <bottom style="medium">
        <color rgb="FF361C00"/>
      </bottom>
      <diagonal/>
    </border>
    <border>
      <left/>
      <right style="medium">
        <color rgb="FF361C00"/>
      </right>
      <top/>
      <bottom style="medium">
        <color rgb="FF361C00"/>
      </bottom>
      <diagonal/>
    </border>
    <border>
      <left style="medium">
        <color rgb="FF361C00"/>
      </left>
      <right/>
      <top style="medium">
        <color rgb="FF361C00"/>
      </top>
      <bottom style="medium">
        <color rgb="FF361C00"/>
      </bottom>
      <diagonal/>
    </border>
    <border>
      <left/>
      <right style="medium">
        <color rgb="FF361C00"/>
      </right>
      <top style="medium">
        <color rgb="FF361C00"/>
      </top>
      <bottom style="medium">
        <color rgb="FF361C00"/>
      </bottom>
      <diagonal/>
    </border>
    <border>
      <left style="medium">
        <color auto="1"/>
      </left>
      <right/>
      <top style="medium">
        <color auto="1"/>
      </top>
      <bottom style="medium">
        <color rgb="FF361C00"/>
      </bottom>
      <diagonal/>
    </border>
    <border>
      <left/>
      <right style="medium">
        <color auto="1"/>
      </right>
      <top style="medium">
        <color auto="1"/>
      </top>
      <bottom style="medium">
        <color rgb="FF361C00"/>
      </bottom>
      <diagonal/>
    </border>
    <border>
      <left/>
      <right style="medium">
        <color rgb="FF361C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13" fillId="2" borderId="11" xfId="1" applyNumberFormat="1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5" fontId="4" fillId="4" borderId="24" xfId="1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9" fontId="15" fillId="4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4" fillId="4" borderId="6" xfId="1" applyNumberFormat="1" applyFont="1" applyFill="1" applyBorder="1" applyAlignment="1">
      <alignment vertical="center"/>
    </xf>
    <xf numFmtId="165" fontId="4" fillId="4" borderId="4" xfId="1" applyNumberFormat="1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vertical="center"/>
    </xf>
    <xf numFmtId="0" fontId="0" fillId="4" borderId="10" xfId="0" applyFill="1" applyBorder="1" applyAlignment="1"/>
    <xf numFmtId="0" fontId="0" fillId="4" borderId="9" xfId="0" applyFill="1" applyBorder="1" applyAlignment="1"/>
    <xf numFmtId="0" fontId="4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/>
    <xf numFmtId="10" fontId="15" fillId="4" borderId="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66" fontId="15" fillId="4" borderId="0" xfId="0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/>
    </xf>
    <xf numFmtId="0" fontId="8" fillId="4" borderId="5" xfId="0" applyFont="1" applyFill="1" applyBorder="1"/>
    <xf numFmtId="0" fontId="8" fillId="4" borderId="6" xfId="0" applyFont="1" applyFill="1" applyBorder="1"/>
    <xf numFmtId="0" fontId="8" fillId="4" borderId="12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7" xfId="0" applyFont="1" applyFill="1" applyBorder="1"/>
    <xf numFmtId="0" fontId="8" fillId="4" borderId="13" xfId="0" applyFont="1" applyFill="1" applyBorder="1" applyAlignment="1">
      <alignment horizontal="left" vertical="center"/>
    </xf>
    <xf numFmtId="0" fontId="8" fillId="4" borderId="15" xfId="0" applyFont="1" applyFill="1" applyBorder="1"/>
    <xf numFmtId="0" fontId="8" fillId="4" borderId="14" xfId="0" applyFont="1" applyFill="1" applyBorder="1"/>
    <xf numFmtId="0" fontId="7" fillId="4" borderId="4" xfId="0" applyFont="1" applyFill="1" applyBorder="1" applyAlignment="1">
      <alignment horizontal="left" vertical="top"/>
    </xf>
    <xf numFmtId="0" fontId="0" fillId="4" borderId="5" xfId="0" applyFill="1" applyBorder="1"/>
    <xf numFmtId="0" fontId="0" fillId="4" borderId="6" xfId="0" applyFill="1" applyBorder="1"/>
    <xf numFmtId="0" fontId="7" fillId="4" borderId="12" xfId="0" applyFont="1" applyFill="1" applyBorder="1" applyAlignment="1">
      <alignment horizontal="left" vertical="top"/>
    </xf>
    <xf numFmtId="0" fontId="0" fillId="4" borderId="0" xfId="0" applyFill="1" applyBorder="1"/>
    <xf numFmtId="0" fontId="0" fillId="4" borderId="7" xfId="0" applyFill="1" applyBorder="1"/>
    <xf numFmtId="0" fontId="0" fillId="4" borderId="12" xfId="0" applyFill="1" applyBorder="1" applyAlignment="1">
      <alignment horizontal="left" vertical="top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4" xfId="0" applyFill="1" applyBorder="1"/>
    <xf numFmtId="165" fontId="4" fillId="4" borderId="19" xfId="1" applyNumberFormat="1" applyFont="1" applyFill="1" applyBorder="1" applyAlignment="1">
      <alignment horizontal="center"/>
    </xf>
    <xf numFmtId="165" fontId="4" fillId="4" borderId="20" xfId="1" applyNumberFormat="1" applyFont="1" applyFill="1" applyBorder="1" applyAlignment="1">
      <alignment horizontal="center"/>
    </xf>
    <xf numFmtId="165" fontId="14" fillId="2" borderId="19" xfId="1" applyNumberFormat="1" applyFont="1" applyFill="1" applyBorder="1" applyAlignment="1">
      <alignment horizontal="center"/>
    </xf>
    <xf numFmtId="165" fontId="14" fillId="2" borderId="20" xfId="1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10" fillId="3" borderId="1" xfId="1" applyFont="1" applyFill="1" applyBorder="1" applyAlignment="1">
      <alignment horizontal="center" vertical="center"/>
    </xf>
    <xf numFmtId="164" fontId="10" fillId="3" borderId="2" xfId="1" applyFont="1" applyFill="1" applyBorder="1" applyAlignment="1">
      <alignment horizontal="center" vertical="center"/>
    </xf>
    <xf numFmtId="164" fontId="10" fillId="3" borderId="3" xfId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10" fillId="3" borderId="21" xfId="1" applyFont="1" applyFill="1" applyBorder="1" applyAlignment="1">
      <alignment horizontal="center" vertical="center"/>
    </xf>
    <xf numFmtId="164" fontId="10" fillId="3" borderId="22" xfId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left"/>
    </xf>
    <xf numFmtId="165" fontId="4" fillId="4" borderId="20" xfId="1" applyNumberFormat="1" applyFont="1" applyFill="1" applyBorder="1" applyAlignment="1">
      <alignment horizontal="left"/>
    </xf>
    <xf numFmtId="165" fontId="13" fillId="2" borderId="19" xfId="1" applyNumberFormat="1" applyFont="1" applyFill="1" applyBorder="1" applyAlignment="1">
      <alignment horizontal="center"/>
    </xf>
    <xf numFmtId="165" fontId="13" fillId="2" borderId="20" xfId="1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/>
    </xf>
    <xf numFmtId="165" fontId="11" fillId="4" borderId="3" xfId="1" applyNumberFormat="1" applyFont="1" applyFill="1" applyBorder="1" applyAlignment="1">
      <alignment horizontal="center"/>
    </xf>
    <xf numFmtId="165" fontId="9" fillId="4" borderId="16" xfId="1" applyNumberFormat="1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165" fontId="13" fillId="2" borderId="2" xfId="1" applyNumberFormat="1" applyFont="1" applyFill="1" applyBorder="1" applyAlignment="1">
      <alignment horizontal="center" vertical="center"/>
    </xf>
    <xf numFmtId="165" fontId="13" fillId="2" borderId="23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</cellXfs>
  <cellStyles count="4">
    <cellStyle name="Lien hypertexte" xfId="2" builtinId="8" hidden="1"/>
    <cellStyle name="Lien hypertexte visité" xfId="3" builtinId="9" hidden="1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  <color rgb="FF990033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algn="l" rotWithShape="0">
            <a:prstClr val="black">
              <a:alpha val="40000"/>
            </a:prstClr>
          </a:outerShdw>
        </a:effectLst>
      </c:spPr>
    </c:sideWall>
    <c:backWall>
      <c:thickness val="0"/>
      <c:spPr>
        <a:blipFill dpi="0" rotWithShape="1">
          <a:blip xmlns:r="http://schemas.openxmlformats.org/officeDocument/2006/relationships" r:embed="rId1">
            <a:alphaModFix amt="23000"/>
          </a:blip>
          <a:srcRect/>
          <a:stretch>
            <a:fillRect/>
          </a:stretch>
        </a:blipFill>
        <a:effectLst>
          <a:outerShdw blurRad="50800" algn="l" rotWithShape="0">
            <a:prstClr val="black">
              <a:alpha val="40000"/>
            </a:prstClr>
          </a:outerShdw>
        </a:effectLst>
      </c:spPr>
      <c:pictureOptions>
        <c:pictureFormat val="stack"/>
      </c:pictureOptions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Tranche A</c:v>
          </c:tx>
          <c:spPr>
            <a:solidFill>
              <a:srgbClr val="990033"/>
            </a:solidFill>
            <a:ln>
              <a:noFill/>
            </a:ln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/>
            </a:sp3d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1"/>
              <c:layout>
                <c:manualLayout>
                  <c:x val="0.0060701566721776"/>
                  <c:y val="0.0"/>
                </c:manualLayout>
              </c:layout>
              <c:spPr>
                <a:effectLst/>
              </c:spPr>
              <c:txPr>
                <a:bodyPr/>
                <a:lstStyle/>
                <a:p>
                  <a:pPr>
                    <a:defRPr sz="1050" b="1">
                      <a:solidFill>
                        <a:schemeClr val="bg2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0701566721776"/>
                  <c:y val="-0.00255918106206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bg2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(Feuil1!$E$8:$E$9,Feuil1!$E$12:$E$13,Feuil1!$E$16:$E$17)</c:f>
              <c:numCache>
                <c:formatCode>_-* #\ ##0\ "€"_-;\-* #\ ##0\ "€"_-;_-* "-"??\ "€"_-;_-@_-</c:formatCode>
                <c:ptCount val="6"/>
                <c:pt idx="0">
                  <c:v>3754.8</c:v>
                </c:pt>
                <c:pt idx="1">
                  <c:v>3754.8</c:v>
                </c:pt>
                <c:pt idx="2">
                  <c:v>2628.36</c:v>
                </c:pt>
                <c:pt idx="3">
                  <c:v>2628.36</c:v>
                </c:pt>
                <c:pt idx="4">
                  <c:v>938.7</c:v>
                </c:pt>
                <c:pt idx="5">
                  <c:v>938.7</c:v>
                </c:pt>
              </c:numCache>
            </c:numRef>
          </c:val>
        </c:ser>
        <c:ser>
          <c:idx val="1"/>
          <c:order val="1"/>
          <c:tx>
            <c:v>Tranche B</c:v>
          </c:tx>
          <c:spPr>
            <a:solidFill>
              <a:schemeClr val="accent6">
                <a:lumMod val="20000"/>
                <a:lumOff val="80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prst="riblet"/>
              <a:bevelB w="0" h="0"/>
            </a:sp3d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(Feuil1!$F$8:$F$9,Feuil1!$F$12:$F$13,Feuil1!$F$16:$F$17)</c:f>
              <c:numCache>
                <c:formatCode>_-* #\ ##0\ "€"_-;\-* #\ ##0\ "€"_-;_-* "-"??\ "€"_-;_-@_-</c:formatCode>
                <c:ptCount val="6"/>
                <c:pt idx="0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0200216"/>
        <c:axId val="2100200568"/>
        <c:axId val="0"/>
      </c:bar3DChart>
      <c:catAx>
        <c:axId val="2100200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200568"/>
        <c:crosses val="autoZero"/>
        <c:auto val="1"/>
        <c:lblAlgn val="ctr"/>
        <c:lblOffset val="100"/>
        <c:noMultiLvlLbl val="0"/>
      </c:catAx>
      <c:valAx>
        <c:axId val="2100200568"/>
        <c:scaling>
          <c:orientation val="minMax"/>
        </c:scaling>
        <c:delete val="0"/>
        <c:axPos val="l"/>
        <c:majorGridlines/>
        <c:numFmt formatCode="_-* #\ ##0\ &quot;€&quot;_-;\-* #\ ##0\ &quot;€&quot;_-;_-* &quot;-&quot;??\ &quot;€&quot;_-;_-@_-" sourceLinked="1"/>
        <c:majorTickMark val="out"/>
        <c:minorTickMark val="none"/>
        <c:tickLblPos val="nextTo"/>
        <c:spPr>
          <a:effectLst>
            <a:outerShdw blurRad="63500" dist="38100" dir="5400000" sx="90000" sy="-19000" rotWithShape="0">
              <a:prstClr val="black">
                <a:alpha val="15000"/>
              </a:prstClr>
            </a:outerShdw>
          </a:effectLst>
        </c:spPr>
        <c:txPr>
          <a:bodyPr/>
          <a:lstStyle/>
          <a:p>
            <a:pPr>
              <a:defRPr>
                <a:solidFill>
                  <a:srgbClr val="990033"/>
                </a:solidFill>
              </a:defRPr>
            </a:pPr>
            <a:endParaRPr lang="fr-FR"/>
          </a:p>
        </c:txPr>
        <c:crossAx val="21002002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rgbClr val="990033"/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990033"/>
                </a:solidFill>
              </a:defRPr>
            </a:pPr>
            <a:endParaRPr lang="fr-FR"/>
          </a:p>
        </c:txPr>
      </c:legendEntry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tx1">
            <a:lumMod val="75000"/>
            <a:lumOff val="25000"/>
          </a:schemeClr>
        </a:gs>
        <a:gs pos="51000">
          <a:srgbClr val="D4DEFF"/>
        </a:gs>
      </a:gsLst>
      <a:lin ang="16200000" scaled="1"/>
      <a:tileRect/>
    </a:gradFill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127488</xdr:colOff>
      <xdr:row>17</xdr:row>
      <xdr:rowOff>97448</xdr:rowOff>
    </xdr:from>
    <xdr:to>
      <xdr:col>8</xdr:col>
      <xdr:colOff>70338</xdr:colOff>
      <xdr:row>43</xdr:row>
      <xdr:rowOff>106973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237392</xdr:colOff>
      <xdr:row>2</xdr:row>
      <xdr:rowOff>14655</xdr:rowOff>
    </xdr:from>
    <xdr:to>
      <xdr:col>5</xdr:col>
      <xdr:colOff>1481647</xdr:colOff>
      <xdr:row>4</xdr:row>
      <xdr:rowOff>55685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7623" y="454270"/>
          <a:ext cx="1244255" cy="671146"/>
        </a:xfrm>
        <a:prstGeom prst="rect">
          <a:avLst/>
        </a:prstGeom>
      </xdr:spPr>
    </xdr:pic>
    <xdr:clientData/>
  </xdr:twoCellAnchor>
  <xdr:twoCellAnchor>
    <xdr:from>
      <xdr:col>1</xdr:col>
      <xdr:colOff>1106366</xdr:colOff>
      <xdr:row>20</xdr:row>
      <xdr:rowOff>95251</xdr:rowOff>
    </xdr:from>
    <xdr:to>
      <xdr:col>3</xdr:col>
      <xdr:colOff>161192</xdr:colOff>
      <xdr:row>21</xdr:row>
      <xdr:rowOff>131885</xdr:rowOff>
    </xdr:to>
    <xdr:sp macro="" textlink="">
      <xdr:nvSpPr>
        <xdr:cNvPr id="2" name="ZoneTexte 1"/>
        <xdr:cNvSpPr txBox="1"/>
      </xdr:nvSpPr>
      <xdr:spPr>
        <a:xfrm>
          <a:off x="1296866" y="5238751"/>
          <a:ext cx="1567961" cy="227134"/>
        </a:xfrm>
        <a:prstGeom prst="rect">
          <a:avLst/>
        </a:prstGeom>
        <a:solidFill>
          <a:schemeClr val="accent2">
            <a:alpha val="65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>
              <a:solidFill>
                <a:schemeClr val="bg1"/>
              </a:solidFill>
            </a:rPr>
            <a:t>RETRAITE</a:t>
          </a:r>
        </a:p>
      </xdr:txBody>
    </xdr:sp>
    <xdr:clientData/>
  </xdr:twoCellAnchor>
  <xdr:twoCellAnchor>
    <xdr:from>
      <xdr:col>4</xdr:col>
      <xdr:colOff>27843</xdr:colOff>
      <xdr:row>20</xdr:row>
      <xdr:rowOff>93785</xdr:rowOff>
    </xdr:from>
    <xdr:to>
      <xdr:col>4</xdr:col>
      <xdr:colOff>1595804</xdr:colOff>
      <xdr:row>21</xdr:row>
      <xdr:rowOff>130419</xdr:rowOff>
    </xdr:to>
    <xdr:sp macro="" textlink="">
      <xdr:nvSpPr>
        <xdr:cNvPr id="6" name="ZoneTexte 5"/>
        <xdr:cNvSpPr txBox="1"/>
      </xdr:nvSpPr>
      <xdr:spPr>
        <a:xfrm>
          <a:off x="3456843" y="5237285"/>
          <a:ext cx="1567961" cy="227134"/>
        </a:xfrm>
        <a:prstGeom prst="rect">
          <a:avLst/>
        </a:prstGeom>
        <a:solidFill>
          <a:schemeClr val="accent2">
            <a:alpha val="65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>
              <a:solidFill>
                <a:schemeClr val="bg1"/>
              </a:solidFill>
            </a:rPr>
            <a:t>PREVOYANCE</a:t>
          </a:r>
        </a:p>
      </xdr:txBody>
    </xdr:sp>
    <xdr:clientData/>
  </xdr:twoCellAnchor>
  <xdr:twoCellAnchor>
    <xdr:from>
      <xdr:col>5</xdr:col>
      <xdr:colOff>578828</xdr:colOff>
      <xdr:row>20</xdr:row>
      <xdr:rowOff>95252</xdr:rowOff>
    </xdr:from>
    <xdr:to>
      <xdr:col>6</xdr:col>
      <xdr:colOff>505558</xdr:colOff>
      <xdr:row>21</xdr:row>
      <xdr:rowOff>131886</xdr:rowOff>
    </xdr:to>
    <xdr:sp macro="" textlink="">
      <xdr:nvSpPr>
        <xdr:cNvPr id="7" name="ZoneTexte 6"/>
        <xdr:cNvSpPr txBox="1"/>
      </xdr:nvSpPr>
      <xdr:spPr>
        <a:xfrm>
          <a:off x="5649059" y="5238752"/>
          <a:ext cx="1567961" cy="227134"/>
        </a:xfrm>
        <a:prstGeom prst="rect">
          <a:avLst/>
        </a:prstGeom>
        <a:solidFill>
          <a:schemeClr val="accent2">
            <a:alpha val="65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>
              <a:solidFill>
                <a:schemeClr val="bg1"/>
              </a:solidFill>
            </a:rPr>
            <a:t>CHOMAGE</a:t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1782796" cy="278397"/>
    <xdr:sp macro="" textlink="">
      <xdr:nvSpPr>
        <xdr:cNvPr id="8" name="Rectangle 7"/>
        <xdr:cNvSpPr/>
      </xdr:nvSpPr>
      <xdr:spPr>
        <a:xfrm>
          <a:off x="1553882" y="0"/>
          <a:ext cx="1782796" cy="278397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fr-FR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INDIQUEZ VOTRE</a:t>
          </a:r>
          <a:r>
            <a:rPr lang="fr-FR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REVENU OU BIC/BNC DANS LA CASE CI-DESSOUS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0.33425</cdr:x>
      <cdr:y>0.02357</cdr:y>
    </cdr:from>
    <cdr:to>
      <cdr:x>0.71895</cdr:x>
      <cdr:y>0.12105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797281" y="116967"/>
          <a:ext cx="3219472" cy="483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2500" b="1" cap="none" spc="0">
              <a:ln w="1905">
                <a:solidFill>
                  <a:srgbClr val="7030A0"/>
                </a:solidFill>
              </a:ln>
              <a:gradFill>
                <a:gsLst>
                  <a:gs pos="0">
                    <a:srgbClr val="990033"/>
                  </a:gs>
                  <a:gs pos="47000">
                    <a:schemeClr val="accent2">
                      <a:lumMod val="75000"/>
                    </a:schemeClr>
                  </a:gs>
                  <a:gs pos="77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Disponible "MADELIN"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66"/>
  <sheetViews>
    <sheetView showGridLines="0" tabSelected="1" view="pageBreakPreview" topLeftCell="A6" zoomScale="85" zoomScaleSheetLayoutView="85" workbookViewId="0">
      <selection activeCell="K3" sqref="K3"/>
    </sheetView>
  </sheetViews>
  <sheetFormatPr baseColWidth="10" defaultRowHeight="14" x14ac:dyDescent="0"/>
  <cols>
    <col min="1" max="1" width="2.83203125" customWidth="1"/>
    <col min="2" max="2" width="17.6640625" customWidth="1"/>
    <col min="3" max="3" width="20" customWidth="1"/>
    <col min="4" max="4" width="10.83203125" customWidth="1"/>
    <col min="5" max="5" width="24.5" customWidth="1"/>
    <col min="6" max="6" width="23.83203125" customWidth="1"/>
    <col min="7" max="7" width="21.5" customWidth="1"/>
    <col min="8" max="8" width="2.83203125" customWidth="1"/>
    <col min="9" max="9" width="3.33203125" customWidth="1"/>
    <col min="10" max="10" width="20" customWidth="1"/>
    <col min="11" max="11" width="10.83203125" customWidth="1"/>
    <col min="12" max="13" width="24.5" customWidth="1"/>
    <col min="14" max="14" width="22.83203125" customWidth="1"/>
  </cols>
  <sheetData>
    <row r="1" spans="2:8" ht="35.25" customHeight="1" thickBot="1"/>
    <row r="2" spans="2:8" ht="18" thickBot="1">
      <c r="B2" s="55" t="s">
        <v>7</v>
      </c>
      <c r="C2" s="56"/>
      <c r="D2" s="56"/>
      <c r="E2" s="56"/>
      <c r="F2" s="57"/>
      <c r="G2" s="60" t="s">
        <v>21</v>
      </c>
      <c r="H2" s="61"/>
    </row>
    <row r="3" spans="2:8" ht="25" customHeight="1" thickBot="1">
      <c r="B3" s="3" t="s">
        <v>27</v>
      </c>
      <c r="C3" s="4"/>
      <c r="D3" s="5"/>
      <c r="E3" s="6">
        <v>37548</v>
      </c>
      <c r="F3" s="14"/>
      <c r="G3" s="68" t="s">
        <v>22</v>
      </c>
      <c r="H3" s="69"/>
    </row>
    <row r="4" spans="2:8" ht="25" customHeight="1" thickBot="1">
      <c r="B4" s="74" t="s">
        <v>31</v>
      </c>
      <c r="C4" s="75"/>
      <c r="D4" s="76"/>
      <c r="E4" s="2">
        <v>36000</v>
      </c>
      <c r="F4" s="14"/>
      <c r="G4" s="66"/>
      <c r="H4" s="67"/>
    </row>
    <row r="5" spans="2:8" ht="9" customHeight="1">
      <c r="B5" s="7"/>
      <c r="C5" s="5"/>
      <c r="D5" s="5"/>
      <c r="E5" s="13"/>
      <c r="F5" s="13"/>
      <c r="G5" s="15"/>
      <c r="H5" s="16"/>
    </row>
    <row r="6" spans="2:8" ht="25" customHeight="1">
      <c r="B6" s="7"/>
      <c r="C6" s="5"/>
      <c r="D6" s="5"/>
      <c r="E6" s="8" t="s">
        <v>4</v>
      </c>
      <c r="F6" s="8" t="s">
        <v>3</v>
      </c>
      <c r="G6" s="51"/>
      <c r="H6" s="52"/>
    </row>
    <row r="7" spans="2:8" ht="25" customHeight="1" thickBot="1">
      <c r="B7" s="7"/>
      <c r="C7" s="5"/>
      <c r="D7" s="5"/>
      <c r="E7" s="9">
        <v>0.1</v>
      </c>
      <c r="F7" s="9">
        <v>0.15</v>
      </c>
      <c r="G7" s="53" t="s">
        <v>25</v>
      </c>
      <c r="H7" s="54"/>
    </row>
    <row r="8" spans="2:8" ht="25" customHeight="1" thickBot="1">
      <c r="B8" s="58" t="s">
        <v>0</v>
      </c>
      <c r="C8" s="59"/>
      <c r="D8" s="10"/>
      <c r="E8" s="11">
        <f>IF(E4&lt;E3,E3*0.1,E4*0.1)</f>
        <v>3754.8</v>
      </c>
      <c r="F8" s="12">
        <f>IF((E4-E3)&gt;0,(E4-E3)*0.15,0)</f>
        <v>0</v>
      </c>
      <c r="G8" s="62">
        <f>IF(E4&lt;E3,E3*0.1,E4*0.1)</f>
        <v>3754.8</v>
      </c>
      <c r="H8" s="63"/>
    </row>
    <row r="9" spans="2:8" ht="25" customHeight="1" thickBot="1">
      <c r="B9" s="21"/>
      <c r="C9" s="18"/>
      <c r="D9" s="1" t="s">
        <v>5</v>
      </c>
      <c r="E9" s="70">
        <f>SUM(E8:F8)</f>
        <v>3754.8</v>
      </c>
      <c r="F9" s="71"/>
      <c r="G9" s="64">
        <f>SUM(G8)</f>
        <v>3754.8</v>
      </c>
      <c r="H9" s="65"/>
    </row>
    <row r="10" spans="2:8" ht="9" customHeight="1">
      <c r="B10" s="17"/>
      <c r="C10" s="18"/>
      <c r="D10" s="5"/>
      <c r="E10" s="19"/>
      <c r="F10" s="19"/>
      <c r="G10" s="15"/>
      <c r="H10" s="16"/>
    </row>
    <row r="11" spans="2:8" ht="25" customHeight="1" thickBot="1">
      <c r="B11" s="7"/>
      <c r="C11" s="5"/>
      <c r="D11" s="5"/>
      <c r="E11" s="20">
        <v>7.0000000000000007E-2</v>
      </c>
      <c r="F11" s="20">
        <v>3.7499999999999999E-2</v>
      </c>
      <c r="G11" s="15"/>
      <c r="H11" s="16"/>
    </row>
    <row r="12" spans="2:8" ht="25" customHeight="1" thickBot="1">
      <c r="B12" s="58" t="s">
        <v>1</v>
      </c>
      <c r="C12" s="59"/>
      <c r="D12" s="10"/>
      <c r="E12" s="11">
        <f>IF(E4&lt;E3,E3*0.07,E3*0.07)</f>
        <v>2628.36</v>
      </c>
      <c r="F12" s="12">
        <f>IF(E4&gt;E3,E4*0.0375,0)</f>
        <v>0</v>
      </c>
      <c r="G12" s="15"/>
      <c r="H12" s="16"/>
    </row>
    <row r="13" spans="2:8" ht="25" customHeight="1" thickBot="1">
      <c r="B13" s="21"/>
      <c r="C13" s="18"/>
      <c r="D13" s="1" t="s">
        <v>5</v>
      </c>
      <c r="E13" s="70">
        <f>SUM(E12:F12)</f>
        <v>2628.36</v>
      </c>
      <c r="F13" s="71"/>
      <c r="G13" s="15"/>
      <c r="H13" s="16"/>
    </row>
    <row r="14" spans="2:8" ht="9" customHeight="1">
      <c r="B14" s="17"/>
      <c r="C14" s="18"/>
      <c r="D14" s="24"/>
      <c r="E14" s="13"/>
      <c r="F14" s="13"/>
      <c r="G14" s="15"/>
      <c r="H14" s="16"/>
    </row>
    <row r="15" spans="2:8" ht="25" customHeight="1" thickBot="1">
      <c r="B15" s="7"/>
      <c r="C15" s="5"/>
      <c r="D15" s="5"/>
      <c r="E15" s="25">
        <v>1.8749999999999999E-2</v>
      </c>
      <c r="F15" s="20" t="s">
        <v>6</v>
      </c>
      <c r="G15" s="15"/>
      <c r="H15" s="16"/>
    </row>
    <row r="16" spans="2:8" ht="25" customHeight="1" thickBot="1">
      <c r="B16" s="58" t="s">
        <v>2</v>
      </c>
      <c r="C16" s="59"/>
      <c r="D16" s="10"/>
      <c r="E16" s="11">
        <f>IF(E3*0.025&gt;E4*0.01875,E3*0.025,E4*0.0185)</f>
        <v>938.7</v>
      </c>
      <c r="F16" s="26"/>
      <c r="G16" s="47" t="s">
        <v>23</v>
      </c>
      <c r="H16" s="48"/>
    </row>
    <row r="17" spans="2:10" ht="25" customHeight="1" thickBot="1">
      <c r="B17" s="22"/>
      <c r="C17" s="23"/>
      <c r="D17" s="1" t="s">
        <v>5</v>
      </c>
      <c r="E17" s="70">
        <f>SUM(E16)</f>
        <v>938.7</v>
      </c>
      <c r="F17" s="71"/>
      <c r="G17" s="49">
        <f>+E9-G4+E13</f>
        <v>6383.16</v>
      </c>
      <c r="H17" s="50"/>
    </row>
    <row r="19" spans="2:10">
      <c r="J19" s="72" t="s">
        <v>28</v>
      </c>
    </row>
    <row r="20" spans="2:10">
      <c r="J20" s="73" t="s">
        <v>29</v>
      </c>
    </row>
    <row r="21" spans="2:10">
      <c r="J21" s="73" t="s">
        <v>30</v>
      </c>
    </row>
    <row r="45" spans="2:8" ht="15" thickBot="1"/>
    <row r="46" spans="2:8">
      <c r="B46" s="27" t="s">
        <v>26</v>
      </c>
      <c r="C46" s="28"/>
      <c r="D46" s="28"/>
      <c r="E46" s="28"/>
      <c r="F46" s="28"/>
      <c r="G46" s="28"/>
      <c r="H46" s="29"/>
    </row>
    <row r="47" spans="2:8">
      <c r="B47" s="30" t="s">
        <v>8</v>
      </c>
      <c r="C47" s="31"/>
      <c r="D47" s="31"/>
      <c r="E47" s="31"/>
      <c r="F47" s="31"/>
      <c r="G47" s="31"/>
      <c r="H47" s="32"/>
    </row>
    <row r="48" spans="2:8">
      <c r="B48" s="30" t="s">
        <v>9</v>
      </c>
      <c r="C48" s="31"/>
      <c r="D48" s="31"/>
      <c r="E48" s="31"/>
      <c r="F48" s="31"/>
      <c r="G48" s="31"/>
      <c r="H48" s="32"/>
    </row>
    <row r="49" spans="2:8">
      <c r="B49" s="30" t="s">
        <v>10</v>
      </c>
      <c r="C49" s="31"/>
      <c r="D49" s="31"/>
      <c r="E49" s="31"/>
      <c r="F49" s="31"/>
      <c r="G49" s="31"/>
      <c r="H49" s="32"/>
    </row>
    <row r="50" spans="2:8">
      <c r="B50" s="30" t="s">
        <v>11</v>
      </c>
      <c r="C50" s="31"/>
      <c r="D50" s="31"/>
      <c r="E50" s="31"/>
      <c r="F50" s="31"/>
      <c r="G50" s="31"/>
      <c r="H50" s="32"/>
    </row>
    <row r="51" spans="2:8">
      <c r="B51" s="30"/>
      <c r="C51" s="31"/>
      <c r="D51" s="31"/>
      <c r="E51" s="31"/>
      <c r="F51" s="31"/>
      <c r="G51" s="31"/>
      <c r="H51" s="32"/>
    </row>
    <row r="52" spans="2:8">
      <c r="B52" s="30" t="s">
        <v>24</v>
      </c>
      <c r="C52" s="31"/>
      <c r="D52" s="31"/>
      <c r="E52" s="31"/>
      <c r="F52" s="31"/>
      <c r="G52" s="31"/>
      <c r="H52" s="32"/>
    </row>
    <row r="53" spans="2:8">
      <c r="B53" s="30" t="s">
        <v>12</v>
      </c>
      <c r="C53" s="31"/>
      <c r="D53" s="31"/>
      <c r="E53" s="31"/>
      <c r="F53" s="31"/>
      <c r="G53" s="31"/>
      <c r="H53" s="32"/>
    </row>
    <row r="54" spans="2:8">
      <c r="B54" s="30" t="s">
        <v>13</v>
      </c>
      <c r="C54" s="31"/>
      <c r="D54" s="31"/>
      <c r="E54" s="31"/>
      <c r="F54" s="31"/>
      <c r="G54" s="31"/>
      <c r="H54" s="32"/>
    </row>
    <row r="55" spans="2:8" ht="15" thickBot="1">
      <c r="B55" s="33" t="s">
        <v>14</v>
      </c>
      <c r="C55" s="34"/>
      <c r="D55" s="34"/>
      <c r="E55" s="34"/>
      <c r="F55" s="34"/>
      <c r="G55" s="34"/>
      <c r="H55" s="35"/>
    </row>
    <row r="56" spans="2:8" ht="15" thickBot="1"/>
    <row r="57" spans="2:8">
      <c r="B57" s="36" t="s">
        <v>15</v>
      </c>
      <c r="C57" s="37"/>
      <c r="D57" s="37"/>
      <c r="E57" s="37"/>
      <c r="F57" s="37"/>
      <c r="G57" s="37"/>
      <c r="H57" s="38"/>
    </row>
    <row r="58" spans="2:8">
      <c r="B58" s="39" t="s">
        <v>16</v>
      </c>
      <c r="C58" s="40"/>
      <c r="D58" s="40"/>
      <c r="E58" s="40"/>
      <c r="F58" s="40"/>
      <c r="G58" s="40"/>
      <c r="H58" s="41"/>
    </row>
    <row r="59" spans="2:8">
      <c r="B59" s="39"/>
      <c r="C59" s="40"/>
      <c r="D59" s="40"/>
      <c r="E59" s="40"/>
      <c r="F59" s="40"/>
      <c r="G59" s="40"/>
      <c r="H59" s="41"/>
    </row>
    <row r="60" spans="2:8">
      <c r="B60" s="42" t="s">
        <v>17</v>
      </c>
      <c r="C60" s="40"/>
      <c r="D60" s="40"/>
      <c r="E60" s="40"/>
      <c r="F60" s="40"/>
      <c r="G60" s="40"/>
      <c r="H60" s="41"/>
    </row>
    <row r="61" spans="2:8">
      <c r="B61" s="42" t="s">
        <v>18</v>
      </c>
      <c r="C61" s="40"/>
      <c r="D61" s="40"/>
      <c r="E61" s="40"/>
      <c r="F61" s="40"/>
      <c r="G61" s="40"/>
      <c r="H61" s="41"/>
    </row>
    <row r="62" spans="2:8">
      <c r="B62" s="42" t="s">
        <v>19</v>
      </c>
      <c r="C62" s="40"/>
      <c r="D62" s="40"/>
      <c r="E62" s="40"/>
      <c r="F62" s="40"/>
      <c r="G62" s="40"/>
      <c r="H62" s="41"/>
    </row>
    <row r="63" spans="2:8">
      <c r="B63" s="42" t="s">
        <v>20</v>
      </c>
      <c r="C63" s="40"/>
      <c r="D63" s="40"/>
      <c r="E63" s="40"/>
      <c r="F63" s="40"/>
      <c r="G63" s="40"/>
      <c r="H63" s="41"/>
    </row>
    <row r="64" spans="2:8">
      <c r="B64" s="43"/>
      <c r="C64" s="40"/>
      <c r="D64" s="40"/>
      <c r="E64" s="40"/>
      <c r="F64" s="40"/>
      <c r="G64" s="40"/>
      <c r="H64" s="41"/>
    </row>
    <row r="65" spans="2:8">
      <c r="B65" s="43"/>
      <c r="C65" s="40"/>
      <c r="D65" s="40"/>
      <c r="E65" s="40"/>
      <c r="F65" s="40"/>
      <c r="G65" s="40"/>
      <c r="H65" s="41"/>
    </row>
    <row r="66" spans="2:8" ht="15" thickBot="1">
      <c r="B66" s="44"/>
      <c r="C66" s="45"/>
      <c r="D66" s="45"/>
      <c r="E66" s="45"/>
      <c r="F66" s="45"/>
      <c r="G66" s="45"/>
      <c r="H66" s="46"/>
    </row>
  </sheetData>
  <sheetProtection password="9DB3" sheet="1" formatCells="0" formatColumns="0" formatRows="0" insertColumns="0" insertRows="0" insertHyperlinks="0" deleteColumns="0" deleteRows="0" sort="0" autoFilter="0" pivotTables="0"/>
  <customSheetViews>
    <customSheetView guid="{A9A76FA4-031D-4268-9151-98AB199E3F49}" showPageBreaks="1" showGridLines="0" showRowCol="0" fitToPage="1" printArea="1" view="pageLayout" showRuler="0">
      <selection activeCell="B6" sqref="B6"/>
      <rowBreaks count="1" manualBreakCount="1">
        <brk id="66" max="16383" man="1"/>
      </rowBreaks>
      <colBreaks count="1" manualBreakCount="1">
        <brk id="7" max="1048575" man="1"/>
      </colBreaks>
      <pageSetup paperSize="9" scale="68" orientation="portrait"/>
      <headerFooter>
        <oddHeader>&amp;CDisponible fiscal "MADELIN"</oddHeader>
      </headerFooter>
    </customSheetView>
  </customSheetViews>
  <mergeCells count="17">
    <mergeCell ref="B4:D4"/>
    <mergeCell ref="G16:H16"/>
    <mergeCell ref="G17:H17"/>
    <mergeCell ref="G6:H6"/>
    <mergeCell ref="G7:H7"/>
    <mergeCell ref="B2:F2"/>
    <mergeCell ref="B8:C8"/>
    <mergeCell ref="B12:C12"/>
    <mergeCell ref="B16:C16"/>
    <mergeCell ref="G2:H2"/>
    <mergeCell ref="G8:H8"/>
    <mergeCell ref="G9:H9"/>
    <mergeCell ref="G4:H4"/>
    <mergeCell ref="G3:H3"/>
    <mergeCell ref="E13:F13"/>
    <mergeCell ref="E17:F17"/>
    <mergeCell ref="E9:F9"/>
  </mergeCells>
  <phoneticPr fontId="16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portrait" verticalDpi="0"/>
  <headerFooter>
    <oddHeader>&amp;CASSURIUM Courtage - Solutions d'Assurances</oddHeader>
  </headerFooter>
  <drawing r:id="rId1"/>
  <extLst>
    <ext xmlns:mx="http://schemas.microsoft.com/office/mac/excel/2008/main" uri="{64002731-A6B0-56B0-2670-7721B7C09600}">
      <mx:PLV Mode="0" OnePage="0" WScale="7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customSheetViews>
    <customSheetView guid="{A9A76FA4-031D-4268-9151-98AB199E3F49}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customSheetViews>
    <customSheetView guid="{A9A76FA4-031D-4268-9151-98AB199E3F49}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Assurium Courtage</dc:creator>
  <cp:lastModifiedBy>Stephane Vaillant</cp:lastModifiedBy>
  <cp:lastPrinted>2013-07-19T16:05:06Z</cp:lastPrinted>
  <dcterms:created xsi:type="dcterms:W3CDTF">2011-06-27T08:37:16Z</dcterms:created>
  <dcterms:modified xsi:type="dcterms:W3CDTF">2014-04-06T09:09:02Z</dcterms:modified>
</cp:coreProperties>
</file>